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Research\CFRI\Private\CFRI\All_Projects\Forsythe II\Documents\"/>
    </mc:Choice>
  </mc:AlternateContent>
  <bookViews>
    <workbookView xWindow="0" yWindow="0" windowWidth="19215" windowHeight="1108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7" i="1" l="1"/>
  <c r="R7" i="1"/>
  <c r="P7" i="1"/>
  <c r="Q7" i="1" s="1"/>
  <c r="S10" i="1"/>
  <c r="R10" i="1"/>
  <c r="P10" i="1"/>
  <c r="Q10" i="1" s="1"/>
  <c r="N47" i="1"/>
  <c r="M47" i="1"/>
  <c r="D47" i="1"/>
  <c r="C47" i="1"/>
  <c r="D61" i="1"/>
  <c r="C61" i="1"/>
  <c r="K21" i="1" l="1"/>
  <c r="K20" i="1"/>
  <c r="K19" i="1"/>
  <c r="K18" i="1"/>
  <c r="K17" i="1"/>
  <c r="K15" i="1"/>
  <c r="K14" i="1"/>
  <c r="J21" i="1"/>
  <c r="J20" i="1"/>
  <c r="J19" i="1"/>
  <c r="J18" i="1"/>
  <c r="J17" i="1"/>
  <c r="J15" i="1"/>
  <c r="J14" i="1"/>
  <c r="H21" i="1" l="1"/>
  <c r="I21" i="1" s="1"/>
  <c r="H20" i="1"/>
  <c r="I20" i="1" s="1"/>
  <c r="H19" i="1"/>
  <c r="I19" i="1" s="1"/>
  <c r="H18" i="1"/>
  <c r="I18" i="1" s="1"/>
  <c r="H17" i="1"/>
  <c r="I17" i="1" s="1"/>
  <c r="H15" i="1"/>
  <c r="I15" i="1" s="1"/>
  <c r="H14" i="1"/>
  <c r="I14" i="1" s="1"/>
</calcChain>
</file>

<file path=xl/sharedStrings.xml><?xml version="1.0" encoding="utf-8"?>
<sst xmlns="http://schemas.openxmlformats.org/spreadsheetml/2006/main" count="599" uniqueCount="44">
  <si>
    <t>Unit Number</t>
  </si>
  <si>
    <t>Vegetation Treatment</t>
  </si>
  <si>
    <t>EA Final Unit Acres</t>
  </si>
  <si>
    <t>Lodgepole Pine Treatment</t>
  </si>
  <si>
    <t>Manual</t>
  </si>
  <si>
    <t>Mechanical</t>
  </si>
  <si>
    <t>Douglas-fir Mixed Conifer Treatment</t>
  </si>
  <si>
    <t>Ponderosa Pine Mixed Conifer Treatment</t>
  </si>
  <si>
    <t>Total</t>
  </si>
  <si>
    <t>Original Treatment</t>
  </si>
  <si>
    <t>Current treatment</t>
  </si>
  <si>
    <t>*Mechanical</t>
  </si>
  <si>
    <t>Unit Total Acres GPS'ed</t>
  </si>
  <si>
    <t>Aggregations</t>
  </si>
  <si>
    <t xml:space="preserve">*Original planned acres were a mix of manual and mechanical. </t>
  </si>
  <si>
    <t xml:space="preserve">It is anticipated that the average basal area reduction would range between 20 and 35% of the maximum depending on site conditions, species size and composition, and the design criteria in the DN. </t>
  </si>
  <si>
    <t xml:space="preserve">**Douglas-fir Mixed Conifer Basal Area reduction up to 40% </t>
  </si>
  <si>
    <t xml:space="preserve">**Ponderosa Pine Mixed Conifer Basal Area reduction up to 50% </t>
  </si>
  <si>
    <t>40% / 50%</t>
  </si>
  <si>
    <t>Existing Basal Area (sq. ft./ac)</t>
  </si>
  <si>
    <t>** Maximum Basal Area Cut (sq. ft./ac)</t>
  </si>
  <si>
    <t>Minimum Residual Basal Area (sq. ft./ac)</t>
  </si>
  <si>
    <t>Manual Treatment Expected Range of Retained Basal Area (sq. ft./ac)</t>
  </si>
  <si>
    <t>Basal Area Phases 1 and 2 Summary</t>
  </si>
  <si>
    <t>PHASE 2</t>
  </si>
  <si>
    <t>Maximum Basal Area Cut (sq. ft./ac)</t>
  </si>
  <si>
    <t>PHASE 1</t>
  </si>
  <si>
    <t>Aspen</t>
  </si>
  <si>
    <t>Treatment Units</t>
  </si>
  <si>
    <t xml:space="preserve">  Acres</t>
  </si>
  <si>
    <t>DF Mixed Conifer</t>
  </si>
  <si>
    <t>--</t>
  </si>
  <si>
    <t>Regeneration Thin</t>
  </si>
  <si>
    <t>Regeneration Thin within Defensible Space</t>
  </si>
  <si>
    <t>90a</t>
  </si>
  <si>
    <t>92a</t>
  </si>
  <si>
    <t>100a</t>
  </si>
  <si>
    <t>Comments</t>
  </si>
  <si>
    <t>This unit was identified during the NEPA process as a regeneration thin. Whe it was field verified and layed out, it was determined that the domimant species in the opening was aspen. It will be treated as an aspen clone.</t>
  </si>
  <si>
    <t>Regeneration Thin changed to Aspen Clone</t>
  </si>
  <si>
    <t>Regeneration Thin changed to Aspen Clone within Defensible Space</t>
  </si>
  <si>
    <t>Aspen Restoration</t>
  </si>
  <si>
    <t>Unit Total Acres GPS'ed       *</t>
  </si>
  <si>
    <t>* Layout has not been fully completed in these units at this time; intermediate numbers are being provided.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</si>
</sst>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sz val="1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sz val="12"/>
      <color rgb="FF000000"/>
      <name val="Times New Roman"/>
      <family val="1"/>
    </font>
    <font>
      <sz val="10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6">
    <xf numFmtId="0" fontId="0" fillId="0" borderId="0" xfId="0"/>
    <xf numFmtId="0" fontId="3" fillId="0" borderId="1" xfId="1" applyFont="1" applyFill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0" xfId="0" applyFont="1"/>
    <xf numFmtId="0" fontId="6" fillId="0" borderId="0" xfId="0" applyFont="1"/>
    <xf numFmtId="0" fontId="3" fillId="0" borderId="0" xfId="1" applyFont="1" applyFill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9" fontId="2" fillId="0" borderId="1" xfId="1" applyNumberFormat="1" applyFont="1" applyFill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left"/>
    </xf>
    <xf numFmtId="0" fontId="2" fillId="0" borderId="0" xfId="1" applyFont="1" applyFill="1" applyBorder="1" applyAlignment="1">
      <alignment vertical="center" wrapText="1"/>
    </xf>
    <xf numFmtId="0" fontId="3" fillId="0" borderId="1" xfId="0" applyFont="1" applyBorder="1" applyAlignment="1">
      <alignment horizontal="center"/>
    </xf>
    <xf numFmtId="9" fontId="2" fillId="2" borderId="1" xfId="1" applyNumberFormat="1" applyFont="1" applyFill="1" applyBorder="1" applyAlignment="1">
      <alignment horizontal="center" vertical="center" wrapText="1"/>
    </xf>
    <xf numFmtId="9" fontId="3" fillId="2" borderId="1" xfId="1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1" quotePrefix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3" fillId="2" borderId="1" xfId="1" quotePrefix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6" fillId="2" borderId="6" xfId="0" applyFont="1" applyFill="1" applyBorder="1"/>
    <xf numFmtId="0" fontId="6" fillId="0" borderId="7" xfId="0" applyFont="1" applyBorder="1"/>
    <xf numFmtId="0" fontId="2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vertical="center"/>
    </xf>
    <xf numFmtId="0" fontId="3" fillId="0" borderId="11" xfId="1" applyFont="1" applyFill="1" applyBorder="1" applyAlignment="1">
      <alignment horizontal="center" vertical="center"/>
    </xf>
    <xf numFmtId="0" fontId="3" fillId="0" borderId="9" xfId="0" applyFont="1" applyBorder="1"/>
    <xf numFmtId="0" fontId="5" fillId="0" borderId="11" xfId="1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3" fillId="0" borderId="9" xfId="0" applyFont="1" applyBorder="1" applyAlignment="1">
      <alignment wrapText="1"/>
    </xf>
    <xf numFmtId="0" fontId="2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3" fillId="0" borderId="13" xfId="1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/>
    </xf>
    <xf numFmtId="0" fontId="2" fillId="0" borderId="15" xfId="1" applyFont="1" applyFill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16" xfId="1" applyFont="1" applyFill="1" applyBorder="1" applyAlignment="1">
      <alignment horizontal="center" vertical="center" wrapText="1"/>
    </xf>
    <xf numFmtId="0" fontId="2" fillId="0" borderId="17" xfId="1" applyFont="1" applyFill="1" applyBorder="1" applyAlignment="1">
      <alignment horizontal="center" vertical="center" wrapText="1"/>
    </xf>
    <xf numFmtId="0" fontId="3" fillId="0" borderId="9" xfId="1" applyFont="1" applyFill="1" applyBorder="1" applyAlignment="1">
      <alignment horizontal="center" vertical="center" wrapText="1"/>
    </xf>
    <xf numFmtId="14" fontId="8" fillId="0" borderId="0" xfId="0" applyNumberFormat="1" applyFont="1" applyAlignment="1">
      <alignment horizontal="center"/>
    </xf>
    <xf numFmtId="0" fontId="2" fillId="0" borderId="1" xfId="1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2" fillId="0" borderId="2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0" fontId="2" fillId="0" borderId="8" xfId="1" applyFont="1" applyFill="1" applyBorder="1" applyAlignment="1">
      <alignment horizontal="center" vertical="center" wrapText="1"/>
    </xf>
    <xf numFmtId="0" fontId="2" fillId="0" borderId="10" xfId="1" applyFont="1" applyFill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70"/>
  <sheetViews>
    <sheetView tabSelected="1" workbookViewId="0"/>
  </sheetViews>
  <sheetFormatPr defaultRowHeight="15" x14ac:dyDescent="0.25"/>
  <cols>
    <col min="1" max="1" width="8.42578125" style="7" customWidth="1"/>
    <col min="2" max="2" width="26" style="7" customWidth="1"/>
    <col min="3" max="3" width="9.140625" style="7"/>
    <col min="4" max="6" width="11.7109375" style="7" customWidth="1"/>
    <col min="7" max="7" width="9.140625" style="7"/>
    <col min="8" max="8" width="16.140625" style="7" customWidth="1"/>
    <col min="9" max="9" width="14.28515625" style="7" customWidth="1"/>
    <col min="10" max="10" width="13.42578125" style="7" customWidth="1"/>
    <col min="11" max="11" width="14.28515625" style="7" bestFit="1" customWidth="1"/>
    <col min="12" max="12" width="1.7109375" style="7" customWidth="1"/>
    <col min="13" max="13" width="12.5703125" style="7" customWidth="1"/>
    <col min="14" max="14" width="18.140625" style="7" customWidth="1"/>
    <col min="15" max="15" width="9.140625" style="13"/>
    <col min="16" max="17" width="15.42578125" style="13" customWidth="1"/>
    <col min="18" max="18" width="9.140625" style="13"/>
    <col min="19" max="19" width="13.85546875" style="13" customWidth="1"/>
    <col min="20" max="20" width="27.7109375" style="7" customWidth="1"/>
    <col min="21" max="16384" width="9.140625" style="7"/>
  </cols>
  <sheetData>
    <row r="1" spans="1:20" ht="18.75" x14ac:dyDescent="0.3">
      <c r="K1" s="16" t="s">
        <v>23</v>
      </c>
    </row>
    <row r="2" spans="1:20" ht="18.75" x14ac:dyDescent="0.3">
      <c r="K2" s="56">
        <v>43390</v>
      </c>
    </row>
    <row r="3" spans="1:20" ht="19.5" thickBot="1" x14ac:dyDescent="0.35">
      <c r="A3" s="23" t="s">
        <v>26</v>
      </c>
      <c r="F3" s="16"/>
    </row>
    <row r="4" spans="1:20" s="8" customFormat="1" ht="15.75" x14ac:dyDescent="0.25">
      <c r="A4" s="58" t="s">
        <v>28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36"/>
      <c r="M4" s="59" t="s">
        <v>13</v>
      </c>
      <c r="N4" s="59"/>
      <c r="O4" s="59"/>
      <c r="P4" s="59"/>
      <c r="Q4" s="59"/>
      <c r="R4" s="59"/>
      <c r="S4" s="59"/>
      <c r="T4" s="37"/>
    </row>
    <row r="5" spans="1:20" ht="85.5" customHeight="1" x14ac:dyDescent="0.25">
      <c r="A5" s="62" t="s">
        <v>0</v>
      </c>
      <c r="B5" s="64" t="s">
        <v>1</v>
      </c>
      <c r="C5" s="64" t="s">
        <v>2</v>
      </c>
      <c r="D5" s="64" t="s">
        <v>12</v>
      </c>
      <c r="E5" s="64" t="s">
        <v>9</v>
      </c>
      <c r="F5" s="64" t="s">
        <v>10</v>
      </c>
      <c r="G5" s="60" t="s">
        <v>19</v>
      </c>
      <c r="H5" s="33" t="s">
        <v>20</v>
      </c>
      <c r="I5" s="60" t="s">
        <v>21</v>
      </c>
      <c r="J5" s="57" t="s">
        <v>22</v>
      </c>
      <c r="K5" s="57"/>
      <c r="L5" s="19"/>
      <c r="M5" s="57" t="s">
        <v>29</v>
      </c>
      <c r="N5" s="57"/>
      <c r="O5" s="60" t="s">
        <v>19</v>
      </c>
      <c r="P5" s="33" t="s">
        <v>20</v>
      </c>
      <c r="Q5" s="60" t="s">
        <v>21</v>
      </c>
      <c r="R5" s="57" t="s">
        <v>22</v>
      </c>
      <c r="S5" s="57"/>
      <c r="T5" s="38" t="s">
        <v>37</v>
      </c>
    </row>
    <row r="6" spans="1:20" x14ac:dyDescent="0.25">
      <c r="A6" s="63"/>
      <c r="B6" s="65"/>
      <c r="C6" s="65"/>
      <c r="D6" s="65"/>
      <c r="E6" s="65"/>
      <c r="F6" s="65"/>
      <c r="G6" s="61"/>
      <c r="H6" s="33" t="s">
        <v>18</v>
      </c>
      <c r="I6" s="61"/>
      <c r="J6" s="17">
        <v>0.35</v>
      </c>
      <c r="K6" s="17">
        <v>0.2</v>
      </c>
      <c r="L6" s="26"/>
      <c r="M6" s="28" t="s">
        <v>27</v>
      </c>
      <c r="N6" s="28" t="s">
        <v>30</v>
      </c>
      <c r="O6" s="61"/>
      <c r="P6" s="33" t="s">
        <v>18</v>
      </c>
      <c r="Q6" s="61"/>
      <c r="R6" s="17">
        <v>0.35</v>
      </c>
      <c r="S6" s="17">
        <v>0.2</v>
      </c>
      <c r="T6" s="39"/>
    </row>
    <row r="7" spans="1:20" x14ac:dyDescent="0.25">
      <c r="A7" s="40">
        <v>1</v>
      </c>
      <c r="B7" s="2" t="s">
        <v>3</v>
      </c>
      <c r="C7" s="3">
        <v>15</v>
      </c>
      <c r="D7" s="2">
        <v>6.3</v>
      </c>
      <c r="E7" s="3" t="s">
        <v>4</v>
      </c>
      <c r="F7" s="3" t="s">
        <v>4</v>
      </c>
      <c r="G7" s="3">
        <v>96</v>
      </c>
      <c r="H7" s="29" t="s">
        <v>31</v>
      </c>
      <c r="I7" s="29" t="s">
        <v>31</v>
      </c>
      <c r="J7" s="29" t="s">
        <v>31</v>
      </c>
      <c r="K7" s="29" t="s">
        <v>31</v>
      </c>
      <c r="L7" s="27"/>
      <c r="M7" s="25">
        <v>2.1</v>
      </c>
      <c r="N7" s="29" t="s">
        <v>31</v>
      </c>
      <c r="O7" s="14">
        <v>60</v>
      </c>
      <c r="P7" s="14">
        <f>SUM(O7*0.4)</f>
        <v>24</v>
      </c>
      <c r="Q7" s="14">
        <f>SUM(O7-P7)</f>
        <v>36</v>
      </c>
      <c r="R7" s="18">
        <f>SUM(O7*0.65)</f>
        <v>39</v>
      </c>
      <c r="S7" s="14">
        <f>SUM(O7*0.8)</f>
        <v>48</v>
      </c>
      <c r="T7" s="41"/>
    </row>
    <row r="8" spans="1:20" x14ac:dyDescent="0.25">
      <c r="A8" s="42">
        <v>2</v>
      </c>
      <c r="B8" s="10" t="s">
        <v>3</v>
      </c>
      <c r="C8" s="11">
        <v>49</v>
      </c>
      <c r="D8" s="2">
        <v>4</v>
      </c>
      <c r="E8" s="11" t="s">
        <v>5</v>
      </c>
      <c r="F8" s="11" t="s">
        <v>4</v>
      </c>
      <c r="G8" s="3">
        <v>119</v>
      </c>
      <c r="H8" s="29" t="s">
        <v>31</v>
      </c>
      <c r="I8" s="29" t="s">
        <v>31</v>
      </c>
      <c r="J8" s="29" t="s">
        <v>31</v>
      </c>
      <c r="K8" s="29" t="s">
        <v>31</v>
      </c>
      <c r="L8" s="27"/>
      <c r="M8" s="29" t="s">
        <v>31</v>
      </c>
      <c r="N8" s="29" t="s">
        <v>31</v>
      </c>
      <c r="O8" s="29" t="s">
        <v>31</v>
      </c>
      <c r="P8" s="29" t="s">
        <v>31</v>
      </c>
      <c r="Q8" s="29" t="s">
        <v>31</v>
      </c>
      <c r="R8" s="29" t="s">
        <v>31</v>
      </c>
      <c r="S8" s="29" t="s">
        <v>31</v>
      </c>
      <c r="T8" s="41"/>
    </row>
    <row r="9" spans="1:20" x14ac:dyDescent="0.25">
      <c r="A9" s="43">
        <v>3</v>
      </c>
      <c r="B9" s="5" t="s">
        <v>3</v>
      </c>
      <c r="C9" s="6">
        <v>31</v>
      </c>
      <c r="D9" s="2">
        <v>7.4</v>
      </c>
      <c r="E9" s="3" t="s">
        <v>5</v>
      </c>
      <c r="F9" s="3" t="s">
        <v>4</v>
      </c>
      <c r="G9" s="3">
        <v>100</v>
      </c>
      <c r="H9" s="29" t="s">
        <v>31</v>
      </c>
      <c r="I9" s="29" t="s">
        <v>31</v>
      </c>
      <c r="J9" s="29" t="s">
        <v>31</v>
      </c>
      <c r="K9" s="29" t="s">
        <v>31</v>
      </c>
      <c r="L9" s="27"/>
      <c r="M9" s="29" t="s">
        <v>31</v>
      </c>
      <c r="N9" s="29" t="s">
        <v>31</v>
      </c>
      <c r="O9" s="29" t="s">
        <v>31</v>
      </c>
      <c r="P9" s="29" t="s">
        <v>31</v>
      </c>
      <c r="Q9" s="29" t="s">
        <v>31</v>
      </c>
      <c r="R9" s="29" t="s">
        <v>31</v>
      </c>
      <c r="S9" s="29" t="s">
        <v>31</v>
      </c>
      <c r="T9" s="41"/>
    </row>
    <row r="10" spans="1:20" x14ac:dyDescent="0.25">
      <c r="A10" s="43">
        <v>4</v>
      </c>
      <c r="B10" s="5" t="s">
        <v>3</v>
      </c>
      <c r="C10" s="6">
        <v>64</v>
      </c>
      <c r="D10" s="2">
        <v>11.6</v>
      </c>
      <c r="E10" s="3" t="s">
        <v>5</v>
      </c>
      <c r="F10" s="3" t="s">
        <v>4</v>
      </c>
      <c r="G10" s="3">
        <v>100</v>
      </c>
      <c r="H10" s="29" t="s">
        <v>31</v>
      </c>
      <c r="I10" s="29" t="s">
        <v>31</v>
      </c>
      <c r="J10" s="29" t="s">
        <v>31</v>
      </c>
      <c r="K10" s="29" t="s">
        <v>31</v>
      </c>
      <c r="L10" s="27"/>
      <c r="M10" s="29" t="s">
        <v>31</v>
      </c>
      <c r="N10" s="25">
        <v>3.4</v>
      </c>
      <c r="O10" s="14">
        <v>65</v>
      </c>
      <c r="P10" s="14">
        <f>SUM(O10*0.4)</f>
        <v>26</v>
      </c>
      <c r="Q10" s="14">
        <f>SUM(O10-P10)</f>
        <v>39</v>
      </c>
      <c r="R10" s="18">
        <f>SUM(O10*0.65)</f>
        <v>42.25</v>
      </c>
      <c r="S10" s="14">
        <f>SUM(O10*0.8)</f>
        <v>52</v>
      </c>
      <c r="T10" s="41"/>
    </row>
    <row r="11" spans="1:20" x14ac:dyDescent="0.25">
      <c r="A11" s="43">
        <v>5</v>
      </c>
      <c r="B11" s="32" t="s">
        <v>41</v>
      </c>
      <c r="C11" s="6">
        <v>17</v>
      </c>
      <c r="D11" s="2">
        <v>9</v>
      </c>
      <c r="E11" s="3" t="s">
        <v>4</v>
      </c>
      <c r="F11" s="3" t="s">
        <v>4</v>
      </c>
      <c r="G11" s="29" t="s">
        <v>31</v>
      </c>
      <c r="H11" s="29" t="s">
        <v>31</v>
      </c>
      <c r="I11" s="29" t="s">
        <v>31</v>
      </c>
      <c r="J11" s="29" t="s">
        <v>31</v>
      </c>
      <c r="K11" s="29" t="s">
        <v>31</v>
      </c>
      <c r="L11" s="31"/>
      <c r="M11" s="29" t="s">
        <v>31</v>
      </c>
      <c r="N11" s="29" t="s">
        <v>31</v>
      </c>
      <c r="O11" s="29" t="s">
        <v>31</v>
      </c>
      <c r="P11" s="29" t="s">
        <v>31</v>
      </c>
      <c r="Q11" s="29" t="s">
        <v>31</v>
      </c>
      <c r="R11" s="29" t="s">
        <v>31</v>
      </c>
      <c r="S11" s="29" t="s">
        <v>31</v>
      </c>
      <c r="T11" s="41"/>
    </row>
    <row r="12" spans="1:20" x14ac:dyDescent="0.25">
      <c r="A12" s="43">
        <v>7</v>
      </c>
      <c r="B12" s="32" t="s">
        <v>41</v>
      </c>
      <c r="C12" s="6">
        <v>9</v>
      </c>
      <c r="D12" s="2">
        <v>3</v>
      </c>
      <c r="E12" s="3" t="s">
        <v>4</v>
      </c>
      <c r="F12" s="3" t="s">
        <v>4</v>
      </c>
      <c r="G12" s="29" t="s">
        <v>31</v>
      </c>
      <c r="H12" s="29" t="s">
        <v>31</v>
      </c>
      <c r="I12" s="29" t="s">
        <v>31</v>
      </c>
      <c r="J12" s="29" t="s">
        <v>31</v>
      </c>
      <c r="K12" s="29" t="s">
        <v>31</v>
      </c>
      <c r="L12" s="31"/>
      <c r="M12" s="29" t="s">
        <v>31</v>
      </c>
      <c r="N12" s="29" t="s">
        <v>31</v>
      </c>
      <c r="O12" s="29" t="s">
        <v>31</v>
      </c>
      <c r="P12" s="29" t="s">
        <v>31</v>
      </c>
      <c r="Q12" s="29" t="s">
        <v>31</v>
      </c>
      <c r="R12" s="29" t="s">
        <v>31</v>
      </c>
      <c r="S12" s="29" t="s">
        <v>31</v>
      </c>
      <c r="T12" s="41"/>
    </row>
    <row r="13" spans="1:20" x14ac:dyDescent="0.25">
      <c r="A13" s="43">
        <v>8</v>
      </c>
      <c r="B13" s="32" t="s">
        <v>41</v>
      </c>
      <c r="C13" s="6">
        <v>7</v>
      </c>
      <c r="D13" s="2">
        <v>5</v>
      </c>
      <c r="E13" s="3" t="s">
        <v>4</v>
      </c>
      <c r="F13" s="3" t="s">
        <v>4</v>
      </c>
      <c r="G13" s="29" t="s">
        <v>31</v>
      </c>
      <c r="H13" s="29" t="s">
        <v>31</v>
      </c>
      <c r="I13" s="29" t="s">
        <v>31</v>
      </c>
      <c r="J13" s="29" t="s">
        <v>31</v>
      </c>
      <c r="K13" s="29" t="s">
        <v>31</v>
      </c>
      <c r="L13" s="31"/>
      <c r="M13" s="29" t="s">
        <v>31</v>
      </c>
      <c r="N13" s="29" t="s">
        <v>31</v>
      </c>
      <c r="O13" s="29" t="s">
        <v>31</v>
      </c>
      <c r="P13" s="29" t="s">
        <v>31</v>
      </c>
      <c r="Q13" s="29" t="s">
        <v>31</v>
      </c>
      <c r="R13" s="29" t="s">
        <v>31</v>
      </c>
      <c r="S13" s="29" t="s">
        <v>31</v>
      </c>
      <c r="T13" s="41"/>
    </row>
    <row r="14" spans="1:20" ht="30" x14ac:dyDescent="0.25">
      <c r="A14" s="43">
        <v>39</v>
      </c>
      <c r="B14" s="5" t="s">
        <v>6</v>
      </c>
      <c r="C14" s="6">
        <v>59</v>
      </c>
      <c r="D14" s="14">
        <v>36</v>
      </c>
      <c r="E14" s="2" t="s">
        <v>11</v>
      </c>
      <c r="F14" s="3" t="s">
        <v>4</v>
      </c>
      <c r="G14" s="21">
        <v>67</v>
      </c>
      <c r="H14" s="22">
        <f>SUM(G14*0.4)</f>
        <v>26.8</v>
      </c>
      <c r="I14" s="22">
        <f>SUM(G14-H14)</f>
        <v>40.200000000000003</v>
      </c>
      <c r="J14" s="18">
        <f>SUM(G14*0.65)</f>
        <v>43.550000000000004</v>
      </c>
      <c r="K14" s="18">
        <f>SUM(G14*0.8)</f>
        <v>53.6</v>
      </c>
      <c r="L14" s="20"/>
      <c r="M14" s="29" t="s">
        <v>31</v>
      </c>
      <c r="N14" s="29" t="s">
        <v>31</v>
      </c>
      <c r="O14" s="29" t="s">
        <v>31</v>
      </c>
      <c r="P14" s="29" t="s">
        <v>31</v>
      </c>
      <c r="Q14" s="29" t="s">
        <v>31</v>
      </c>
      <c r="R14" s="29" t="s">
        <v>31</v>
      </c>
      <c r="S14" s="29" t="s">
        <v>31</v>
      </c>
      <c r="T14" s="41"/>
    </row>
    <row r="15" spans="1:20" ht="30" x14ac:dyDescent="0.25">
      <c r="A15" s="40">
        <v>40</v>
      </c>
      <c r="B15" s="2" t="s">
        <v>6</v>
      </c>
      <c r="C15" s="3">
        <v>106</v>
      </c>
      <c r="D15" s="14">
        <v>90</v>
      </c>
      <c r="E15" s="3" t="s">
        <v>4</v>
      </c>
      <c r="F15" s="3" t="s">
        <v>4</v>
      </c>
      <c r="G15" s="21">
        <v>54</v>
      </c>
      <c r="H15" s="22">
        <f t="shared" ref="H15:H17" si="0">SUM(G15*0.4)</f>
        <v>21.6</v>
      </c>
      <c r="I15" s="22">
        <f t="shared" ref="I15:I21" si="1">SUM(G15-H15)</f>
        <v>32.4</v>
      </c>
      <c r="J15" s="18">
        <f t="shared" ref="J15:J21" si="2">SUM(G15*0.65)</f>
        <v>35.1</v>
      </c>
      <c r="K15" s="18">
        <f t="shared" ref="K15:K21" si="3">SUM(G15*0.8)</f>
        <v>43.2</v>
      </c>
      <c r="L15" s="20"/>
      <c r="M15" s="29" t="s">
        <v>31</v>
      </c>
      <c r="N15" s="29" t="s">
        <v>31</v>
      </c>
      <c r="O15" s="29" t="s">
        <v>31</v>
      </c>
      <c r="P15" s="29" t="s">
        <v>31</v>
      </c>
      <c r="Q15" s="29" t="s">
        <v>31</v>
      </c>
      <c r="R15" s="29" t="s">
        <v>31</v>
      </c>
      <c r="S15" s="29" t="s">
        <v>31</v>
      </c>
      <c r="T15" s="41"/>
    </row>
    <row r="16" spans="1:20" x14ac:dyDescent="0.25">
      <c r="A16" s="43">
        <v>42</v>
      </c>
      <c r="B16" s="5" t="s">
        <v>3</v>
      </c>
      <c r="C16" s="6">
        <v>19</v>
      </c>
      <c r="D16" s="14">
        <v>5.6</v>
      </c>
      <c r="E16" s="3" t="s">
        <v>5</v>
      </c>
      <c r="F16" s="3" t="s">
        <v>4</v>
      </c>
      <c r="G16" s="21">
        <v>149</v>
      </c>
      <c r="H16" s="29" t="s">
        <v>31</v>
      </c>
      <c r="I16" s="29" t="s">
        <v>31</v>
      </c>
      <c r="J16" s="29" t="s">
        <v>31</v>
      </c>
      <c r="K16" s="29" t="s">
        <v>31</v>
      </c>
      <c r="L16" s="20"/>
      <c r="M16" s="29" t="s">
        <v>31</v>
      </c>
      <c r="N16" s="29" t="s">
        <v>31</v>
      </c>
      <c r="O16" s="29" t="s">
        <v>31</v>
      </c>
      <c r="P16" s="29" t="s">
        <v>31</v>
      </c>
      <c r="Q16" s="29" t="s">
        <v>31</v>
      </c>
      <c r="R16" s="29" t="s">
        <v>31</v>
      </c>
      <c r="S16" s="29" t="s">
        <v>31</v>
      </c>
      <c r="T16" s="41"/>
    </row>
    <row r="17" spans="1:20" ht="30" x14ac:dyDescent="0.25">
      <c r="A17" s="43">
        <v>45</v>
      </c>
      <c r="B17" s="5" t="s">
        <v>6</v>
      </c>
      <c r="C17" s="6">
        <v>131</v>
      </c>
      <c r="D17" s="14">
        <v>118</v>
      </c>
      <c r="E17" s="3" t="s">
        <v>11</v>
      </c>
      <c r="F17" s="3" t="s">
        <v>4</v>
      </c>
      <c r="G17" s="21">
        <v>53</v>
      </c>
      <c r="H17" s="22">
        <f t="shared" si="0"/>
        <v>21.200000000000003</v>
      </c>
      <c r="I17" s="22">
        <f t="shared" si="1"/>
        <v>31.799999999999997</v>
      </c>
      <c r="J17" s="18">
        <f t="shared" si="2"/>
        <v>34.450000000000003</v>
      </c>
      <c r="K17" s="18">
        <f t="shared" si="3"/>
        <v>42.400000000000006</v>
      </c>
      <c r="L17" s="20"/>
      <c r="M17" s="29" t="s">
        <v>31</v>
      </c>
      <c r="N17" s="29" t="s">
        <v>31</v>
      </c>
      <c r="O17" s="29" t="s">
        <v>31</v>
      </c>
      <c r="P17" s="29" t="s">
        <v>31</v>
      </c>
      <c r="Q17" s="29" t="s">
        <v>31</v>
      </c>
      <c r="R17" s="29" t="s">
        <v>31</v>
      </c>
      <c r="S17" s="29" t="s">
        <v>31</v>
      </c>
      <c r="T17" s="41"/>
    </row>
    <row r="18" spans="1:20" ht="30" x14ac:dyDescent="0.25">
      <c r="A18" s="40">
        <v>46</v>
      </c>
      <c r="B18" s="2" t="s">
        <v>7</v>
      </c>
      <c r="C18" s="3">
        <v>12</v>
      </c>
      <c r="D18" s="14">
        <v>5</v>
      </c>
      <c r="E18" s="2" t="s">
        <v>4</v>
      </c>
      <c r="F18" s="3" t="s">
        <v>4</v>
      </c>
      <c r="G18" s="21">
        <v>69</v>
      </c>
      <c r="H18" s="22">
        <f>SUM(G18*0.5)</f>
        <v>34.5</v>
      </c>
      <c r="I18" s="22">
        <f t="shared" si="1"/>
        <v>34.5</v>
      </c>
      <c r="J18" s="18">
        <f t="shared" si="2"/>
        <v>44.85</v>
      </c>
      <c r="K18" s="18">
        <f t="shared" si="3"/>
        <v>55.2</v>
      </c>
      <c r="L18" s="20"/>
      <c r="M18" s="29" t="s">
        <v>31</v>
      </c>
      <c r="N18" s="29" t="s">
        <v>31</v>
      </c>
      <c r="O18" s="29" t="s">
        <v>31</v>
      </c>
      <c r="P18" s="29" t="s">
        <v>31</v>
      </c>
      <c r="Q18" s="29" t="s">
        <v>31</v>
      </c>
      <c r="R18" s="29" t="s">
        <v>31</v>
      </c>
      <c r="S18" s="29" t="s">
        <v>31</v>
      </c>
      <c r="T18" s="41"/>
    </row>
    <row r="19" spans="1:20" ht="30" x14ac:dyDescent="0.25">
      <c r="A19" s="42">
        <v>50</v>
      </c>
      <c r="B19" s="2" t="s">
        <v>7</v>
      </c>
      <c r="C19" s="1">
        <v>7</v>
      </c>
      <c r="D19" s="14">
        <v>7</v>
      </c>
      <c r="E19" s="2" t="s">
        <v>4</v>
      </c>
      <c r="F19" s="3" t="s">
        <v>4</v>
      </c>
      <c r="G19" s="21">
        <v>160</v>
      </c>
      <c r="H19" s="22">
        <f t="shared" ref="H19:H21" si="4">SUM(G19*0.5)</f>
        <v>80</v>
      </c>
      <c r="I19" s="22">
        <f t="shared" si="1"/>
        <v>80</v>
      </c>
      <c r="J19" s="18">
        <f t="shared" si="2"/>
        <v>104</v>
      </c>
      <c r="K19" s="18">
        <f t="shared" si="3"/>
        <v>128</v>
      </c>
      <c r="L19" s="20"/>
      <c r="M19" s="29" t="s">
        <v>31</v>
      </c>
      <c r="N19" s="29" t="s">
        <v>31</v>
      </c>
      <c r="O19" s="29" t="s">
        <v>31</v>
      </c>
      <c r="P19" s="29" t="s">
        <v>31</v>
      </c>
      <c r="Q19" s="29" t="s">
        <v>31</v>
      </c>
      <c r="R19" s="29" t="s">
        <v>31</v>
      </c>
      <c r="S19" s="29" t="s">
        <v>31</v>
      </c>
      <c r="T19" s="41"/>
    </row>
    <row r="20" spans="1:20" ht="30" x14ac:dyDescent="0.25">
      <c r="A20" s="40">
        <v>51</v>
      </c>
      <c r="B20" s="2" t="s">
        <v>7</v>
      </c>
      <c r="C20" s="1">
        <v>89</v>
      </c>
      <c r="D20" s="14">
        <v>79</v>
      </c>
      <c r="E20" s="2" t="s">
        <v>4</v>
      </c>
      <c r="F20" s="3" t="s">
        <v>4</v>
      </c>
      <c r="G20" s="21">
        <v>66</v>
      </c>
      <c r="H20" s="22">
        <f t="shared" si="4"/>
        <v>33</v>
      </c>
      <c r="I20" s="22">
        <f t="shared" si="1"/>
        <v>33</v>
      </c>
      <c r="J20" s="18">
        <f t="shared" si="2"/>
        <v>42.9</v>
      </c>
      <c r="K20" s="18">
        <f t="shared" si="3"/>
        <v>52.800000000000004</v>
      </c>
      <c r="L20" s="20"/>
      <c r="M20" s="29" t="s">
        <v>31</v>
      </c>
      <c r="N20" s="29" t="s">
        <v>31</v>
      </c>
      <c r="O20" s="29" t="s">
        <v>31</v>
      </c>
      <c r="P20" s="29" t="s">
        <v>31</v>
      </c>
      <c r="Q20" s="29" t="s">
        <v>31</v>
      </c>
      <c r="R20" s="29" t="s">
        <v>31</v>
      </c>
      <c r="S20" s="29" t="s">
        <v>31</v>
      </c>
      <c r="T20" s="41"/>
    </row>
    <row r="21" spans="1:20" ht="30" x14ac:dyDescent="0.25">
      <c r="A21" s="40">
        <v>63</v>
      </c>
      <c r="B21" s="2" t="s">
        <v>7</v>
      </c>
      <c r="C21" s="3">
        <v>5</v>
      </c>
      <c r="D21" s="14">
        <v>2</v>
      </c>
      <c r="E21" s="2" t="s">
        <v>4</v>
      </c>
      <c r="F21" s="3" t="s">
        <v>4</v>
      </c>
      <c r="G21" s="21">
        <v>74</v>
      </c>
      <c r="H21" s="22">
        <f t="shared" si="4"/>
        <v>37</v>
      </c>
      <c r="I21" s="22">
        <f t="shared" si="1"/>
        <v>37</v>
      </c>
      <c r="J21" s="18">
        <f t="shared" si="2"/>
        <v>48.1</v>
      </c>
      <c r="K21" s="18">
        <f t="shared" si="3"/>
        <v>59.2</v>
      </c>
      <c r="L21" s="20"/>
      <c r="M21" s="29" t="s">
        <v>31</v>
      </c>
      <c r="N21" s="29" t="s">
        <v>31</v>
      </c>
      <c r="O21" s="29" t="s">
        <v>31</v>
      </c>
      <c r="P21" s="29" t="s">
        <v>31</v>
      </c>
      <c r="Q21" s="29" t="s">
        <v>31</v>
      </c>
      <c r="R21" s="29" t="s">
        <v>31</v>
      </c>
      <c r="S21" s="29" t="s">
        <v>31</v>
      </c>
      <c r="T21" s="41"/>
    </row>
    <row r="22" spans="1:20" x14ac:dyDescent="0.25">
      <c r="A22" s="43">
        <v>75</v>
      </c>
      <c r="B22" s="5" t="s">
        <v>3</v>
      </c>
      <c r="C22" s="6">
        <v>14</v>
      </c>
      <c r="D22" s="14">
        <v>2.5</v>
      </c>
      <c r="E22" s="3" t="s">
        <v>4</v>
      </c>
      <c r="F22" s="3" t="s">
        <v>4</v>
      </c>
      <c r="G22" s="21">
        <v>116</v>
      </c>
      <c r="H22" s="29" t="s">
        <v>31</v>
      </c>
      <c r="I22" s="29" t="s">
        <v>31</v>
      </c>
      <c r="J22" s="29" t="s">
        <v>31</v>
      </c>
      <c r="K22" s="29" t="s">
        <v>31</v>
      </c>
      <c r="L22" s="20"/>
      <c r="M22" s="25">
        <v>0.6</v>
      </c>
      <c r="N22" s="29" t="s">
        <v>31</v>
      </c>
      <c r="O22" s="14">
        <v>10</v>
      </c>
      <c r="P22" s="14">
        <v>10</v>
      </c>
      <c r="Q22" s="29" t="s">
        <v>31</v>
      </c>
      <c r="R22" s="29" t="s">
        <v>31</v>
      </c>
      <c r="S22" s="29" t="s">
        <v>31</v>
      </c>
      <c r="T22" s="41"/>
    </row>
    <row r="23" spans="1:20" x14ac:dyDescent="0.25">
      <c r="A23" s="43">
        <v>76</v>
      </c>
      <c r="B23" s="5" t="s">
        <v>3</v>
      </c>
      <c r="C23" s="6">
        <v>12</v>
      </c>
      <c r="D23" s="14">
        <v>3.4</v>
      </c>
      <c r="E23" s="3" t="s">
        <v>4</v>
      </c>
      <c r="F23" s="3" t="s">
        <v>4</v>
      </c>
      <c r="G23" s="21">
        <v>123</v>
      </c>
      <c r="H23" s="29" t="s">
        <v>31</v>
      </c>
      <c r="I23" s="29" t="s">
        <v>31</v>
      </c>
      <c r="J23" s="29" t="s">
        <v>31</v>
      </c>
      <c r="K23" s="29" t="s">
        <v>31</v>
      </c>
      <c r="L23" s="20"/>
      <c r="M23" s="29" t="s">
        <v>31</v>
      </c>
      <c r="N23" s="29" t="s">
        <v>31</v>
      </c>
      <c r="O23" s="29" t="s">
        <v>31</v>
      </c>
      <c r="P23" s="29" t="s">
        <v>31</v>
      </c>
      <c r="Q23" s="29" t="s">
        <v>31</v>
      </c>
      <c r="R23" s="29" t="s">
        <v>31</v>
      </c>
      <c r="S23" s="29" t="s">
        <v>31</v>
      </c>
      <c r="T23" s="41"/>
    </row>
    <row r="24" spans="1:20" ht="15.75" x14ac:dyDescent="0.25">
      <c r="A24" s="43">
        <v>82</v>
      </c>
      <c r="B24" s="30" t="s">
        <v>32</v>
      </c>
      <c r="C24" s="4">
        <v>1</v>
      </c>
      <c r="D24" s="4">
        <v>0.93</v>
      </c>
      <c r="E24" s="3" t="s">
        <v>4</v>
      </c>
      <c r="F24" s="3" t="s">
        <v>4</v>
      </c>
      <c r="G24" s="29" t="s">
        <v>31</v>
      </c>
      <c r="H24" s="29" t="s">
        <v>31</v>
      </c>
      <c r="I24" s="29" t="s">
        <v>31</v>
      </c>
      <c r="J24" s="29" t="s">
        <v>31</v>
      </c>
      <c r="K24" s="29" t="s">
        <v>31</v>
      </c>
      <c r="L24" s="20"/>
      <c r="M24" s="29" t="s">
        <v>31</v>
      </c>
      <c r="N24" s="29" t="s">
        <v>31</v>
      </c>
      <c r="O24" s="29" t="s">
        <v>31</v>
      </c>
      <c r="P24" s="29" t="s">
        <v>31</v>
      </c>
      <c r="Q24" s="29" t="s">
        <v>31</v>
      </c>
      <c r="R24" s="29" t="s">
        <v>31</v>
      </c>
      <c r="S24" s="29" t="s">
        <v>31</v>
      </c>
      <c r="T24" s="41"/>
    </row>
    <row r="25" spans="1:20" ht="15.75" x14ac:dyDescent="0.25">
      <c r="A25" s="43">
        <v>83</v>
      </c>
      <c r="B25" s="30" t="s">
        <v>32</v>
      </c>
      <c r="C25" s="4">
        <v>0.4</v>
      </c>
      <c r="D25" s="4">
        <v>0.4</v>
      </c>
      <c r="E25" s="3" t="s">
        <v>4</v>
      </c>
      <c r="F25" s="3" t="s">
        <v>4</v>
      </c>
      <c r="G25" s="29" t="s">
        <v>31</v>
      </c>
      <c r="H25" s="29" t="s">
        <v>31</v>
      </c>
      <c r="I25" s="29" t="s">
        <v>31</v>
      </c>
      <c r="J25" s="29" t="s">
        <v>31</v>
      </c>
      <c r="K25" s="29" t="s">
        <v>31</v>
      </c>
      <c r="L25" s="20"/>
      <c r="M25" s="29" t="s">
        <v>31</v>
      </c>
      <c r="N25" s="29" t="s">
        <v>31</v>
      </c>
      <c r="O25" s="29" t="s">
        <v>31</v>
      </c>
      <c r="P25" s="29" t="s">
        <v>31</v>
      </c>
      <c r="Q25" s="29" t="s">
        <v>31</v>
      </c>
      <c r="R25" s="29" t="s">
        <v>31</v>
      </c>
      <c r="S25" s="29" t="s">
        <v>31</v>
      </c>
      <c r="T25" s="41"/>
    </row>
    <row r="26" spans="1:20" ht="31.5" x14ac:dyDescent="0.25">
      <c r="A26" s="43">
        <v>84</v>
      </c>
      <c r="B26" s="30" t="s">
        <v>33</v>
      </c>
      <c r="C26" s="4">
        <v>0.3</v>
      </c>
      <c r="D26" s="4">
        <v>0.3</v>
      </c>
      <c r="E26" s="3" t="s">
        <v>4</v>
      </c>
      <c r="F26" s="3" t="s">
        <v>4</v>
      </c>
      <c r="G26" s="29" t="s">
        <v>31</v>
      </c>
      <c r="H26" s="29" t="s">
        <v>31</v>
      </c>
      <c r="I26" s="29" t="s">
        <v>31</v>
      </c>
      <c r="J26" s="29" t="s">
        <v>31</v>
      </c>
      <c r="K26" s="29" t="s">
        <v>31</v>
      </c>
      <c r="L26" s="20"/>
      <c r="M26" s="29" t="s">
        <v>31</v>
      </c>
      <c r="N26" s="29" t="s">
        <v>31</v>
      </c>
      <c r="O26" s="29" t="s">
        <v>31</v>
      </c>
      <c r="P26" s="29" t="s">
        <v>31</v>
      </c>
      <c r="Q26" s="29" t="s">
        <v>31</v>
      </c>
      <c r="R26" s="29" t="s">
        <v>31</v>
      </c>
      <c r="S26" s="29" t="s">
        <v>31</v>
      </c>
      <c r="T26" s="41"/>
    </row>
    <row r="27" spans="1:20" ht="15.75" x14ac:dyDescent="0.25">
      <c r="A27" s="43">
        <v>85</v>
      </c>
      <c r="B27" s="30" t="s">
        <v>32</v>
      </c>
      <c r="C27" s="4">
        <v>1</v>
      </c>
      <c r="D27" s="4">
        <v>0.63</v>
      </c>
      <c r="E27" s="3" t="s">
        <v>4</v>
      </c>
      <c r="F27" s="3" t="s">
        <v>4</v>
      </c>
      <c r="G27" s="29" t="s">
        <v>31</v>
      </c>
      <c r="H27" s="29" t="s">
        <v>31</v>
      </c>
      <c r="I27" s="29" t="s">
        <v>31</v>
      </c>
      <c r="J27" s="29" t="s">
        <v>31</v>
      </c>
      <c r="K27" s="29" t="s">
        <v>31</v>
      </c>
      <c r="L27" s="20"/>
      <c r="M27" s="29" t="s">
        <v>31</v>
      </c>
      <c r="N27" s="29" t="s">
        <v>31</v>
      </c>
      <c r="O27" s="29" t="s">
        <v>31</v>
      </c>
      <c r="P27" s="29" t="s">
        <v>31</v>
      </c>
      <c r="Q27" s="29" t="s">
        <v>31</v>
      </c>
      <c r="R27" s="29" t="s">
        <v>31</v>
      </c>
      <c r="S27" s="29" t="s">
        <v>31</v>
      </c>
      <c r="T27" s="41"/>
    </row>
    <row r="28" spans="1:20" ht="15.75" x14ac:dyDescent="0.25">
      <c r="A28" s="43">
        <v>86</v>
      </c>
      <c r="B28" s="30" t="s">
        <v>32</v>
      </c>
      <c r="C28" s="4">
        <v>1</v>
      </c>
      <c r="D28" s="4">
        <v>0.55000000000000004</v>
      </c>
      <c r="E28" s="3" t="s">
        <v>4</v>
      </c>
      <c r="F28" s="3" t="s">
        <v>4</v>
      </c>
      <c r="G28" s="29" t="s">
        <v>31</v>
      </c>
      <c r="H28" s="29" t="s">
        <v>31</v>
      </c>
      <c r="I28" s="29" t="s">
        <v>31</v>
      </c>
      <c r="J28" s="29" t="s">
        <v>31</v>
      </c>
      <c r="K28" s="29" t="s">
        <v>31</v>
      </c>
      <c r="L28" s="20"/>
      <c r="M28" s="29" t="s">
        <v>31</v>
      </c>
      <c r="N28" s="29" t="s">
        <v>31</v>
      </c>
      <c r="O28" s="29" t="s">
        <v>31</v>
      </c>
      <c r="P28" s="29" t="s">
        <v>31</v>
      </c>
      <c r="Q28" s="29" t="s">
        <v>31</v>
      </c>
      <c r="R28" s="29" t="s">
        <v>31</v>
      </c>
      <c r="S28" s="29" t="s">
        <v>31</v>
      </c>
      <c r="T28" s="41"/>
    </row>
    <row r="29" spans="1:20" ht="31.5" x14ac:dyDescent="0.25">
      <c r="A29" s="43">
        <v>87</v>
      </c>
      <c r="B29" s="30" t="s">
        <v>33</v>
      </c>
      <c r="C29" s="4">
        <v>0.5</v>
      </c>
      <c r="D29" s="4">
        <v>0.33</v>
      </c>
      <c r="E29" s="3" t="s">
        <v>4</v>
      </c>
      <c r="F29" s="3" t="s">
        <v>4</v>
      </c>
      <c r="G29" s="29" t="s">
        <v>31</v>
      </c>
      <c r="H29" s="29" t="s">
        <v>31</v>
      </c>
      <c r="I29" s="29" t="s">
        <v>31</v>
      </c>
      <c r="J29" s="29" t="s">
        <v>31</v>
      </c>
      <c r="K29" s="29" t="s">
        <v>31</v>
      </c>
      <c r="L29" s="20"/>
      <c r="M29" s="29" t="s">
        <v>31</v>
      </c>
      <c r="N29" s="29" t="s">
        <v>31</v>
      </c>
      <c r="O29" s="29" t="s">
        <v>31</v>
      </c>
      <c r="P29" s="29" t="s">
        <v>31</v>
      </c>
      <c r="Q29" s="29" t="s">
        <v>31</v>
      </c>
      <c r="R29" s="29" t="s">
        <v>31</v>
      </c>
      <c r="S29" s="29" t="s">
        <v>31</v>
      </c>
      <c r="T29" s="41"/>
    </row>
    <row r="30" spans="1:20" ht="31.5" x14ac:dyDescent="0.25">
      <c r="A30" s="43">
        <v>88</v>
      </c>
      <c r="B30" s="30" t="s">
        <v>33</v>
      </c>
      <c r="C30" s="4">
        <v>0.4</v>
      </c>
      <c r="D30" s="4">
        <v>0.25</v>
      </c>
      <c r="E30" s="3" t="s">
        <v>4</v>
      </c>
      <c r="F30" s="3" t="s">
        <v>4</v>
      </c>
      <c r="G30" s="29" t="s">
        <v>31</v>
      </c>
      <c r="H30" s="29" t="s">
        <v>31</v>
      </c>
      <c r="I30" s="29" t="s">
        <v>31</v>
      </c>
      <c r="J30" s="29" t="s">
        <v>31</v>
      </c>
      <c r="K30" s="29" t="s">
        <v>31</v>
      </c>
      <c r="L30" s="20"/>
      <c r="M30" s="29" t="s">
        <v>31</v>
      </c>
      <c r="N30" s="29" t="s">
        <v>31</v>
      </c>
      <c r="O30" s="29" t="s">
        <v>31</v>
      </c>
      <c r="P30" s="29" t="s">
        <v>31</v>
      </c>
      <c r="Q30" s="29" t="s">
        <v>31</v>
      </c>
      <c r="R30" s="29" t="s">
        <v>31</v>
      </c>
      <c r="S30" s="29" t="s">
        <v>31</v>
      </c>
      <c r="T30" s="41"/>
    </row>
    <row r="31" spans="1:20" ht="15.75" x14ac:dyDescent="0.25">
      <c r="A31" s="43">
        <v>89</v>
      </c>
      <c r="B31" s="30" t="s">
        <v>32</v>
      </c>
      <c r="C31" s="4">
        <v>1</v>
      </c>
      <c r="D31" s="4">
        <v>0.52</v>
      </c>
      <c r="E31" s="3" t="s">
        <v>4</v>
      </c>
      <c r="F31" s="3" t="s">
        <v>4</v>
      </c>
      <c r="G31" s="29" t="s">
        <v>31</v>
      </c>
      <c r="H31" s="29" t="s">
        <v>31</v>
      </c>
      <c r="I31" s="29" t="s">
        <v>31</v>
      </c>
      <c r="J31" s="29" t="s">
        <v>31</v>
      </c>
      <c r="K31" s="29" t="s">
        <v>31</v>
      </c>
      <c r="L31" s="20"/>
      <c r="M31" s="29" t="s">
        <v>31</v>
      </c>
      <c r="N31" s="29" t="s">
        <v>31</v>
      </c>
      <c r="O31" s="29" t="s">
        <v>31</v>
      </c>
      <c r="P31" s="29" t="s">
        <v>31</v>
      </c>
      <c r="Q31" s="29" t="s">
        <v>31</v>
      </c>
      <c r="R31" s="29" t="s">
        <v>31</v>
      </c>
      <c r="S31" s="29" t="s">
        <v>31</v>
      </c>
      <c r="T31" s="41"/>
    </row>
    <row r="32" spans="1:20" ht="15.75" x14ac:dyDescent="0.25">
      <c r="A32" s="43">
        <v>90</v>
      </c>
      <c r="B32" s="30" t="s">
        <v>32</v>
      </c>
      <c r="C32" s="4">
        <v>0.5</v>
      </c>
      <c r="D32" s="4">
        <v>0.36</v>
      </c>
      <c r="E32" s="3" t="s">
        <v>4</v>
      </c>
      <c r="F32" s="3" t="s">
        <v>4</v>
      </c>
      <c r="G32" s="29" t="s">
        <v>31</v>
      </c>
      <c r="H32" s="29" t="s">
        <v>31</v>
      </c>
      <c r="I32" s="29" t="s">
        <v>31</v>
      </c>
      <c r="J32" s="29" t="s">
        <v>31</v>
      </c>
      <c r="K32" s="29" t="s">
        <v>31</v>
      </c>
      <c r="L32" s="20"/>
      <c r="M32" s="29" t="s">
        <v>31</v>
      </c>
      <c r="N32" s="29" t="s">
        <v>31</v>
      </c>
      <c r="O32" s="29" t="s">
        <v>31</v>
      </c>
      <c r="P32" s="29" t="s">
        <v>31</v>
      </c>
      <c r="Q32" s="29" t="s">
        <v>31</v>
      </c>
      <c r="R32" s="29" t="s">
        <v>31</v>
      </c>
      <c r="S32" s="29" t="s">
        <v>31</v>
      </c>
      <c r="T32" s="41"/>
    </row>
    <row r="33" spans="1:20" ht="31.5" x14ac:dyDescent="0.25">
      <c r="A33" s="43" t="s">
        <v>34</v>
      </c>
      <c r="B33" s="30" t="s">
        <v>33</v>
      </c>
      <c r="C33" s="4">
        <v>0.5</v>
      </c>
      <c r="D33" s="4">
        <v>0.05</v>
      </c>
      <c r="E33" s="3" t="s">
        <v>4</v>
      </c>
      <c r="F33" s="3" t="s">
        <v>4</v>
      </c>
      <c r="G33" s="29" t="s">
        <v>31</v>
      </c>
      <c r="H33" s="29" t="s">
        <v>31</v>
      </c>
      <c r="I33" s="29" t="s">
        <v>31</v>
      </c>
      <c r="J33" s="29" t="s">
        <v>31</v>
      </c>
      <c r="K33" s="29" t="s">
        <v>31</v>
      </c>
      <c r="L33" s="20"/>
      <c r="M33" s="29" t="s">
        <v>31</v>
      </c>
      <c r="N33" s="29" t="s">
        <v>31</v>
      </c>
      <c r="O33" s="29" t="s">
        <v>31</v>
      </c>
      <c r="P33" s="29" t="s">
        <v>31</v>
      </c>
      <c r="Q33" s="29" t="s">
        <v>31</v>
      </c>
      <c r="R33" s="29" t="s">
        <v>31</v>
      </c>
      <c r="S33" s="29" t="s">
        <v>31</v>
      </c>
      <c r="T33" s="41"/>
    </row>
    <row r="34" spans="1:20" ht="31.5" x14ac:dyDescent="0.25">
      <c r="A34" s="43">
        <v>91</v>
      </c>
      <c r="B34" s="30" t="s">
        <v>33</v>
      </c>
      <c r="C34" s="4">
        <v>0.6</v>
      </c>
      <c r="D34" s="4">
        <v>0.52</v>
      </c>
      <c r="E34" s="3" t="s">
        <v>4</v>
      </c>
      <c r="F34" s="3" t="s">
        <v>4</v>
      </c>
      <c r="G34" s="29" t="s">
        <v>31</v>
      </c>
      <c r="H34" s="29" t="s">
        <v>31</v>
      </c>
      <c r="I34" s="29" t="s">
        <v>31</v>
      </c>
      <c r="J34" s="29" t="s">
        <v>31</v>
      </c>
      <c r="K34" s="29" t="s">
        <v>31</v>
      </c>
      <c r="L34" s="20"/>
      <c r="M34" s="29" t="s">
        <v>31</v>
      </c>
      <c r="N34" s="29" t="s">
        <v>31</v>
      </c>
      <c r="O34" s="29" t="s">
        <v>31</v>
      </c>
      <c r="P34" s="29" t="s">
        <v>31</v>
      </c>
      <c r="Q34" s="29" t="s">
        <v>31</v>
      </c>
      <c r="R34" s="29" t="s">
        <v>31</v>
      </c>
      <c r="S34" s="29" t="s">
        <v>31</v>
      </c>
      <c r="T34" s="41"/>
    </row>
    <row r="35" spans="1:20" ht="15.75" x14ac:dyDescent="0.25">
      <c r="A35" s="43">
        <v>92</v>
      </c>
      <c r="B35" s="30" t="s">
        <v>32</v>
      </c>
      <c r="C35" s="4">
        <v>0.5</v>
      </c>
      <c r="D35" s="4">
        <v>0.4</v>
      </c>
      <c r="E35" s="3" t="s">
        <v>4</v>
      </c>
      <c r="F35" s="3" t="s">
        <v>4</v>
      </c>
      <c r="G35" s="29" t="s">
        <v>31</v>
      </c>
      <c r="H35" s="29" t="s">
        <v>31</v>
      </c>
      <c r="I35" s="29" t="s">
        <v>31</v>
      </c>
      <c r="J35" s="29" t="s">
        <v>31</v>
      </c>
      <c r="K35" s="29" t="s">
        <v>31</v>
      </c>
      <c r="L35" s="20"/>
      <c r="M35" s="29" t="s">
        <v>31</v>
      </c>
      <c r="N35" s="29" t="s">
        <v>31</v>
      </c>
      <c r="O35" s="29" t="s">
        <v>31</v>
      </c>
      <c r="P35" s="29" t="s">
        <v>31</v>
      </c>
      <c r="Q35" s="29" t="s">
        <v>31</v>
      </c>
      <c r="R35" s="29" t="s">
        <v>31</v>
      </c>
      <c r="S35" s="29" t="s">
        <v>31</v>
      </c>
      <c r="T35" s="41"/>
    </row>
    <row r="36" spans="1:20" ht="31.5" x14ac:dyDescent="0.25">
      <c r="A36" s="43" t="s">
        <v>35</v>
      </c>
      <c r="B36" s="30" t="s">
        <v>33</v>
      </c>
      <c r="C36" s="4">
        <v>0.5</v>
      </c>
      <c r="D36" s="4">
        <v>0.02</v>
      </c>
      <c r="E36" s="3" t="s">
        <v>4</v>
      </c>
      <c r="F36" s="3" t="s">
        <v>4</v>
      </c>
      <c r="G36" s="29" t="s">
        <v>31</v>
      </c>
      <c r="H36" s="29" t="s">
        <v>31</v>
      </c>
      <c r="I36" s="29" t="s">
        <v>31</v>
      </c>
      <c r="J36" s="29" t="s">
        <v>31</v>
      </c>
      <c r="K36" s="29" t="s">
        <v>31</v>
      </c>
      <c r="L36" s="20"/>
      <c r="M36" s="29" t="s">
        <v>31</v>
      </c>
      <c r="N36" s="29" t="s">
        <v>31</v>
      </c>
      <c r="O36" s="29" t="s">
        <v>31</v>
      </c>
      <c r="P36" s="29" t="s">
        <v>31</v>
      </c>
      <c r="Q36" s="29" t="s">
        <v>31</v>
      </c>
      <c r="R36" s="29" t="s">
        <v>31</v>
      </c>
      <c r="S36" s="29" t="s">
        <v>31</v>
      </c>
      <c r="T36" s="41"/>
    </row>
    <row r="37" spans="1:20" ht="15.75" x14ac:dyDescent="0.25">
      <c r="A37" s="43">
        <v>93</v>
      </c>
      <c r="B37" s="30" t="s">
        <v>32</v>
      </c>
      <c r="C37" s="4">
        <v>0.5</v>
      </c>
      <c r="D37" s="4">
        <v>0.32</v>
      </c>
      <c r="E37" s="3" t="s">
        <v>4</v>
      </c>
      <c r="F37" s="3" t="s">
        <v>4</v>
      </c>
      <c r="G37" s="29" t="s">
        <v>31</v>
      </c>
      <c r="H37" s="29" t="s">
        <v>31</v>
      </c>
      <c r="I37" s="29" t="s">
        <v>31</v>
      </c>
      <c r="J37" s="29" t="s">
        <v>31</v>
      </c>
      <c r="K37" s="29" t="s">
        <v>31</v>
      </c>
      <c r="L37" s="20"/>
      <c r="M37" s="29" t="s">
        <v>31</v>
      </c>
      <c r="N37" s="29" t="s">
        <v>31</v>
      </c>
      <c r="O37" s="29" t="s">
        <v>31</v>
      </c>
      <c r="P37" s="29" t="s">
        <v>31</v>
      </c>
      <c r="Q37" s="29" t="s">
        <v>31</v>
      </c>
      <c r="R37" s="29" t="s">
        <v>31</v>
      </c>
      <c r="S37" s="29" t="s">
        <v>31</v>
      </c>
      <c r="T37" s="41"/>
    </row>
    <row r="38" spans="1:20" ht="15.75" x14ac:dyDescent="0.25">
      <c r="A38" s="43">
        <v>94</v>
      </c>
      <c r="B38" s="30" t="s">
        <v>32</v>
      </c>
      <c r="C38" s="4">
        <v>1</v>
      </c>
      <c r="D38" s="4">
        <v>0.51</v>
      </c>
      <c r="E38" s="3" t="s">
        <v>4</v>
      </c>
      <c r="F38" s="3" t="s">
        <v>4</v>
      </c>
      <c r="G38" s="29" t="s">
        <v>31</v>
      </c>
      <c r="H38" s="29" t="s">
        <v>31</v>
      </c>
      <c r="I38" s="29" t="s">
        <v>31</v>
      </c>
      <c r="J38" s="29" t="s">
        <v>31</v>
      </c>
      <c r="K38" s="29" t="s">
        <v>31</v>
      </c>
      <c r="L38" s="20"/>
      <c r="M38" s="29" t="s">
        <v>31</v>
      </c>
      <c r="N38" s="29" t="s">
        <v>31</v>
      </c>
      <c r="O38" s="29" t="s">
        <v>31</v>
      </c>
      <c r="P38" s="29" t="s">
        <v>31</v>
      </c>
      <c r="Q38" s="29" t="s">
        <v>31</v>
      </c>
      <c r="R38" s="29" t="s">
        <v>31</v>
      </c>
      <c r="S38" s="29" t="s">
        <v>31</v>
      </c>
      <c r="T38" s="41"/>
    </row>
    <row r="39" spans="1:20" ht="15.75" x14ac:dyDescent="0.25">
      <c r="A39" s="43">
        <v>95</v>
      </c>
      <c r="B39" s="30" t="s">
        <v>32</v>
      </c>
      <c r="C39" s="4">
        <v>0.4</v>
      </c>
      <c r="D39" s="4">
        <v>0.4</v>
      </c>
      <c r="E39" s="3" t="s">
        <v>4</v>
      </c>
      <c r="F39" s="3" t="s">
        <v>4</v>
      </c>
      <c r="G39" s="29" t="s">
        <v>31</v>
      </c>
      <c r="H39" s="29" t="s">
        <v>31</v>
      </c>
      <c r="I39" s="29" t="s">
        <v>31</v>
      </c>
      <c r="J39" s="29" t="s">
        <v>31</v>
      </c>
      <c r="K39" s="29" t="s">
        <v>31</v>
      </c>
      <c r="L39" s="20"/>
      <c r="M39" s="29" t="s">
        <v>31</v>
      </c>
      <c r="N39" s="29" t="s">
        <v>31</v>
      </c>
      <c r="O39" s="29" t="s">
        <v>31</v>
      </c>
      <c r="P39" s="29" t="s">
        <v>31</v>
      </c>
      <c r="Q39" s="29" t="s">
        <v>31</v>
      </c>
      <c r="R39" s="29" t="s">
        <v>31</v>
      </c>
      <c r="S39" s="29" t="s">
        <v>31</v>
      </c>
      <c r="T39" s="41"/>
    </row>
    <row r="40" spans="1:20" ht="15.75" x14ac:dyDescent="0.25">
      <c r="A40" s="43">
        <v>96</v>
      </c>
      <c r="B40" s="30" t="s">
        <v>32</v>
      </c>
      <c r="C40" s="4">
        <v>2</v>
      </c>
      <c r="D40" s="4">
        <v>2</v>
      </c>
      <c r="E40" s="3" t="s">
        <v>4</v>
      </c>
      <c r="F40" s="3" t="s">
        <v>4</v>
      </c>
      <c r="G40" s="29" t="s">
        <v>31</v>
      </c>
      <c r="H40" s="29" t="s">
        <v>31</v>
      </c>
      <c r="I40" s="29" t="s">
        <v>31</v>
      </c>
      <c r="J40" s="29" t="s">
        <v>31</v>
      </c>
      <c r="K40" s="29" t="s">
        <v>31</v>
      </c>
      <c r="L40" s="20"/>
      <c r="M40" s="29" t="s">
        <v>31</v>
      </c>
      <c r="N40" s="29" t="s">
        <v>31</v>
      </c>
      <c r="O40" s="29" t="s">
        <v>31</v>
      </c>
      <c r="P40" s="29" t="s">
        <v>31</v>
      </c>
      <c r="Q40" s="29" t="s">
        <v>31</v>
      </c>
      <c r="R40" s="29" t="s">
        <v>31</v>
      </c>
      <c r="S40" s="29" t="s">
        <v>31</v>
      </c>
      <c r="T40" s="41"/>
    </row>
    <row r="41" spans="1:20" ht="15.75" x14ac:dyDescent="0.25">
      <c r="A41" s="43">
        <v>97</v>
      </c>
      <c r="B41" s="30" t="s">
        <v>32</v>
      </c>
      <c r="C41" s="4">
        <v>1</v>
      </c>
      <c r="D41" s="4">
        <v>1.1499999999999999</v>
      </c>
      <c r="E41" s="3" t="s">
        <v>4</v>
      </c>
      <c r="F41" s="3" t="s">
        <v>4</v>
      </c>
      <c r="G41" s="29" t="s">
        <v>31</v>
      </c>
      <c r="H41" s="29" t="s">
        <v>31</v>
      </c>
      <c r="I41" s="29" t="s">
        <v>31</v>
      </c>
      <c r="J41" s="29" t="s">
        <v>31</v>
      </c>
      <c r="K41" s="29" t="s">
        <v>31</v>
      </c>
      <c r="L41" s="20"/>
      <c r="M41" s="29" t="s">
        <v>31</v>
      </c>
      <c r="N41" s="29" t="s">
        <v>31</v>
      </c>
      <c r="O41" s="29" t="s">
        <v>31</v>
      </c>
      <c r="P41" s="29" t="s">
        <v>31</v>
      </c>
      <c r="Q41" s="29" t="s">
        <v>31</v>
      </c>
      <c r="R41" s="29" t="s">
        <v>31</v>
      </c>
      <c r="S41" s="29" t="s">
        <v>31</v>
      </c>
      <c r="T41" s="41"/>
    </row>
    <row r="42" spans="1:20" ht="15.75" x14ac:dyDescent="0.25">
      <c r="A42" s="43">
        <v>98</v>
      </c>
      <c r="B42" s="30" t="s">
        <v>32</v>
      </c>
      <c r="C42" s="4">
        <v>0.3</v>
      </c>
      <c r="D42" s="4">
        <v>0.3</v>
      </c>
      <c r="E42" s="3" t="s">
        <v>4</v>
      </c>
      <c r="F42" s="3" t="s">
        <v>4</v>
      </c>
      <c r="G42" s="29" t="s">
        <v>31</v>
      </c>
      <c r="H42" s="29" t="s">
        <v>31</v>
      </c>
      <c r="I42" s="29" t="s">
        <v>31</v>
      </c>
      <c r="J42" s="29" t="s">
        <v>31</v>
      </c>
      <c r="K42" s="29" t="s">
        <v>31</v>
      </c>
      <c r="L42" s="20"/>
      <c r="M42" s="29" t="s">
        <v>31</v>
      </c>
      <c r="N42" s="29" t="s">
        <v>31</v>
      </c>
      <c r="O42" s="29" t="s">
        <v>31</v>
      </c>
      <c r="P42" s="29" t="s">
        <v>31</v>
      </c>
      <c r="Q42" s="29" t="s">
        <v>31</v>
      </c>
      <c r="R42" s="29" t="s">
        <v>31</v>
      </c>
      <c r="S42" s="29" t="s">
        <v>31</v>
      </c>
      <c r="T42" s="41"/>
    </row>
    <row r="43" spans="1:20" ht="15.75" x14ac:dyDescent="0.25">
      <c r="A43" s="43">
        <v>99</v>
      </c>
      <c r="B43" s="30" t="s">
        <v>32</v>
      </c>
      <c r="C43" s="4">
        <v>2</v>
      </c>
      <c r="D43" s="4">
        <v>2.31</v>
      </c>
      <c r="E43" s="3" t="s">
        <v>4</v>
      </c>
      <c r="F43" s="3" t="s">
        <v>4</v>
      </c>
      <c r="G43" s="29" t="s">
        <v>31</v>
      </c>
      <c r="H43" s="29" t="s">
        <v>31</v>
      </c>
      <c r="I43" s="29" t="s">
        <v>31</v>
      </c>
      <c r="J43" s="29" t="s">
        <v>31</v>
      </c>
      <c r="K43" s="29" t="s">
        <v>31</v>
      </c>
      <c r="L43" s="20"/>
      <c r="M43" s="29" t="s">
        <v>31</v>
      </c>
      <c r="N43" s="29" t="s">
        <v>31</v>
      </c>
      <c r="O43" s="29" t="s">
        <v>31</v>
      </c>
      <c r="P43" s="29" t="s">
        <v>31</v>
      </c>
      <c r="Q43" s="29" t="s">
        <v>31</v>
      </c>
      <c r="R43" s="29" t="s">
        <v>31</v>
      </c>
      <c r="S43" s="29" t="s">
        <v>31</v>
      </c>
      <c r="T43" s="41"/>
    </row>
    <row r="44" spans="1:20" ht="120" x14ac:dyDescent="0.25">
      <c r="A44" s="43">
        <v>100</v>
      </c>
      <c r="B44" s="30" t="s">
        <v>39</v>
      </c>
      <c r="C44" s="4">
        <v>0.5</v>
      </c>
      <c r="D44" s="4">
        <v>0.5</v>
      </c>
      <c r="E44" s="3" t="s">
        <v>4</v>
      </c>
      <c r="F44" s="3" t="s">
        <v>4</v>
      </c>
      <c r="G44" s="29" t="s">
        <v>31</v>
      </c>
      <c r="H44" s="29" t="s">
        <v>31</v>
      </c>
      <c r="I44" s="29" t="s">
        <v>31</v>
      </c>
      <c r="J44" s="29" t="s">
        <v>31</v>
      </c>
      <c r="K44" s="29" t="s">
        <v>31</v>
      </c>
      <c r="L44" s="20"/>
      <c r="M44" s="29" t="s">
        <v>31</v>
      </c>
      <c r="N44" s="29" t="s">
        <v>31</v>
      </c>
      <c r="O44" s="29" t="s">
        <v>31</v>
      </c>
      <c r="P44" s="29" t="s">
        <v>31</v>
      </c>
      <c r="Q44" s="29" t="s">
        <v>31</v>
      </c>
      <c r="R44" s="29" t="s">
        <v>31</v>
      </c>
      <c r="S44" s="29" t="s">
        <v>31</v>
      </c>
      <c r="T44" s="44" t="s">
        <v>38</v>
      </c>
    </row>
    <row r="45" spans="1:20" ht="120" x14ac:dyDescent="0.25">
      <c r="A45" s="43" t="s">
        <v>36</v>
      </c>
      <c r="B45" s="30" t="s">
        <v>40</v>
      </c>
      <c r="C45" s="4">
        <v>0.5</v>
      </c>
      <c r="D45" s="4">
        <v>0.5</v>
      </c>
      <c r="E45" s="3" t="s">
        <v>4</v>
      </c>
      <c r="F45" s="3" t="s">
        <v>4</v>
      </c>
      <c r="G45" s="29" t="s">
        <v>31</v>
      </c>
      <c r="H45" s="29" t="s">
        <v>31</v>
      </c>
      <c r="I45" s="29" t="s">
        <v>31</v>
      </c>
      <c r="J45" s="29" t="s">
        <v>31</v>
      </c>
      <c r="K45" s="29" t="s">
        <v>31</v>
      </c>
      <c r="L45" s="20"/>
      <c r="M45" s="29" t="s">
        <v>31</v>
      </c>
      <c r="N45" s="29" t="s">
        <v>31</v>
      </c>
      <c r="O45" s="29" t="s">
        <v>31</v>
      </c>
      <c r="P45" s="29" t="s">
        <v>31</v>
      </c>
      <c r="Q45" s="29" t="s">
        <v>31</v>
      </c>
      <c r="R45" s="29" t="s">
        <v>31</v>
      </c>
      <c r="S45" s="29" t="s">
        <v>31</v>
      </c>
      <c r="T45" s="44" t="s">
        <v>38</v>
      </c>
    </row>
    <row r="46" spans="1:20" x14ac:dyDescent="0.25">
      <c r="A46" s="40">
        <v>107</v>
      </c>
      <c r="B46" s="2" t="s">
        <v>3</v>
      </c>
      <c r="C46" s="3">
        <v>5</v>
      </c>
      <c r="D46" s="34">
        <v>1</v>
      </c>
      <c r="E46" s="3" t="s">
        <v>4</v>
      </c>
      <c r="F46" s="3" t="s">
        <v>4</v>
      </c>
      <c r="G46" s="21">
        <v>100</v>
      </c>
      <c r="H46" s="29" t="s">
        <v>31</v>
      </c>
      <c r="I46" s="29" t="s">
        <v>31</v>
      </c>
      <c r="J46" s="29" t="s">
        <v>31</v>
      </c>
      <c r="K46" s="29" t="s">
        <v>31</v>
      </c>
      <c r="L46" s="20"/>
      <c r="M46" s="29" t="s">
        <v>31</v>
      </c>
      <c r="N46" s="29" t="s">
        <v>31</v>
      </c>
      <c r="O46" s="29" t="s">
        <v>31</v>
      </c>
      <c r="P46" s="29" t="s">
        <v>31</v>
      </c>
      <c r="Q46" s="29" t="s">
        <v>31</v>
      </c>
      <c r="R46" s="29" t="s">
        <v>31</v>
      </c>
      <c r="S46" s="29" t="s">
        <v>31</v>
      </c>
      <c r="T46" s="41"/>
    </row>
    <row r="47" spans="1:20" s="12" customFormat="1" ht="15.75" thickBot="1" x14ac:dyDescent="0.3">
      <c r="A47" s="45" t="s">
        <v>8</v>
      </c>
      <c r="B47" s="46"/>
      <c r="C47" s="47">
        <f>SUM(C7:C46)</f>
        <v>667.39999999999986</v>
      </c>
      <c r="D47" s="47">
        <f>SUM(D7:D46)</f>
        <v>409.04999999999984</v>
      </c>
      <c r="E47" s="46"/>
      <c r="F47" s="48"/>
      <c r="G47" s="46"/>
      <c r="H47" s="46"/>
      <c r="I47" s="46"/>
      <c r="J47" s="46"/>
      <c r="K47" s="46"/>
      <c r="L47" s="46"/>
      <c r="M47" s="47">
        <f>SUM(M7:M46)</f>
        <v>2.7</v>
      </c>
      <c r="N47" s="47">
        <f>SUM(N7:N46)</f>
        <v>3.4</v>
      </c>
      <c r="O47" s="49"/>
      <c r="P47" s="49"/>
      <c r="Q47" s="49"/>
      <c r="R47" s="49"/>
      <c r="S47" s="49"/>
      <c r="T47" s="50"/>
    </row>
    <row r="48" spans="1:20" s="12" customFormat="1" x14ac:dyDescent="0.25">
      <c r="F48" s="9"/>
      <c r="O48" s="13"/>
      <c r="P48" s="13"/>
      <c r="Q48" s="13"/>
      <c r="R48" s="13"/>
      <c r="S48" s="13"/>
    </row>
    <row r="49" spans="1:19" s="12" customFormat="1" x14ac:dyDescent="0.25">
      <c r="A49" s="15" t="s">
        <v>14</v>
      </c>
      <c r="F49" s="9"/>
      <c r="O49" s="13"/>
      <c r="P49" s="13"/>
      <c r="Q49" s="13"/>
      <c r="R49" s="13"/>
      <c r="S49" s="13"/>
    </row>
    <row r="50" spans="1:19" s="12" customFormat="1" x14ac:dyDescent="0.25">
      <c r="A50" s="15" t="s">
        <v>16</v>
      </c>
      <c r="F50" s="9"/>
      <c r="O50" s="13"/>
      <c r="P50" s="13"/>
      <c r="Q50" s="13"/>
      <c r="R50" s="13"/>
      <c r="S50" s="13"/>
    </row>
    <row r="51" spans="1:19" s="12" customFormat="1" x14ac:dyDescent="0.25">
      <c r="A51" s="15" t="s">
        <v>17</v>
      </c>
      <c r="F51" s="9"/>
      <c r="O51" s="13"/>
      <c r="P51" s="13"/>
      <c r="Q51" s="13"/>
      <c r="R51" s="13"/>
      <c r="S51" s="13"/>
    </row>
    <row r="52" spans="1:19" s="12" customFormat="1" x14ac:dyDescent="0.25">
      <c r="A52" s="15" t="s">
        <v>15</v>
      </c>
      <c r="F52" s="9"/>
      <c r="O52" s="13"/>
      <c r="P52" s="13"/>
      <c r="Q52" s="13"/>
      <c r="R52" s="13"/>
      <c r="S52" s="13"/>
    </row>
    <row r="53" spans="1:19" s="12" customFormat="1" x14ac:dyDescent="0.25">
      <c r="F53" s="9"/>
      <c r="O53" s="13"/>
      <c r="P53" s="13"/>
      <c r="Q53" s="13"/>
      <c r="R53" s="13"/>
      <c r="S53" s="13"/>
    </row>
    <row r="54" spans="1:19" s="12" customFormat="1" x14ac:dyDescent="0.25">
      <c r="F54" s="9"/>
      <c r="O54" s="13"/>
      <c r="P54" s="13"/>
      <c r="Q54" s="13"/>
      <c r="R54" s="13"/>
      <c r="S54" s="13"/>
    </row>
    <row r="55" spans="1:19" s="12" customFormat="1" ht="19.5" thickBot="1" x14ac:dyDescent="0.35">
      <c r="A55" s="23" t="s">
        <v>24</v>
      </c>
      <c r="F55" s="9"/>
      <c r="O55" s="13"/>
      <c r="P55" s="13"/>
      <c r="Q55" s="13"/>
      <c r="R55" s="13"/>
      <c r="S55" s="13"/>
    </row>
    <row r="56" spans="1:19" s="12" customFormat="1" ht="71.25" x14ac:dyDescent="0.25">
      <c r="A56" s="51" t="s">
        <v>0</v>
      </c>
      <c r="B56" s="52" t="s">
        <v>1</v>
      </c>
      <c r="C56" s="52" t="s">
        <v>2</v>
      </c>
      <c r="D56" s="52" t="s">
        <v>42</v>
      </c>
      <c r="E56" s="52" t="s">
        <v>9</v>
      </c>
      <c r="F56" s="52" t="s">
        <v>10</v>
      </c>
      <c r="G56" s="53" t="s">
        <v>19</v>
      </c>
      <c r="H56" s="54" t="s">
        <v>25</v>
      </c>
      <c r="I56" s="24"/>
      <c r="J56" s="24"/>
      <c r="K56" s="24"/>
      <c r="L56" s="24"/>
      <c r="O56" s="13"/>
      <c r="P56" s="13"/>
      <c r="Q56" s="13"/>
      <c r="R56" s="13"/>
      <c r="S56" s="13"/>
    </row>
    <row r="57" spans="1:19" s="12" customFormat="1" x14ac:dyDescent="0.25">
      <c r="A57" s="42">
        <v>24</v>
      </c>
      <c r="B57" s="10" t="s">
        <v>3</v>
      </c>
      <c r="C57" s="11">
        <v>16</v>
      </c>
      <c r="D57" s="2">
        <v>4.5999999999999996</v>
      </c>
      <c r="E57" s="11" t="s">
        <v>5</v>
      </c>
      <c r="F57" s="11" t="s">
        <v>5</v>
      </c>
      <c r="G57" s="3">
        <v>82</v>
      </c>
      <c r="H57" s="55">
        <v>82</v>
      </c>
      <c r="I57" s="24"/>
      <c r="J57" s="24"/>
      <c r="K57" s="24"/>
      <c r="L57" s="24"/>
      <c r="O57" s="13"/>
      <c r="P57" s="13"/>
      <c r="Q57" s="13"/>
      <c r="R57" s="13"/>
      <c r="S57" s="13"/>
    </row>
    <row r="58" spans="1:19" s="12" customFormat="1" x14ac:dyDescent="0.25">
      <c r="A58" s="43">
        <v>26</v>
      </c>
      <c r="B58" s="5" t="s">
        <v>3</v>
      </c>
      <c r="C58" s="6">
        <v>122</v>
      </c>
      <c r="D58" s="2">
        <v>16</v>
      </c>
      <c r="E58" s="3" t="s">
        <v>5</v>
      </c>
      <c r="F58" s="3" t="s">
        <v>5</v>
      </c>
      <c r="G58" s="3">
        <v>88</v>
      </c>
      <c r="H58" s="55">
        <v>88</v>
      </c>
      <c r="I58" s="24"/>
      <c r="J58" s="24"/>
      <c r="K58" s="24"/>
      <c r="L58" s="24"/>
      <c r="O58" s="13"/>
      <c r="P58" s="13"/>
      <c r="Q58" s="13"/>
      <c r="R58" s="13"/>
      <c r="S58" s="13"/>
    </row>
    <row r="59" spans="1:19" s="12" customFormat="1" x14ac:dyDescent="0.25">
      <c r="A59" s="43">
        <v>27</v>
      </c>
      <c r="B59" s="5" t="s">
        <v>3</v>
      </c>
      <c r="C59" s="6">
        <v>55</v>
      </c>
      <c r="D59" s="2">
        <v>7.2</v>
      </c>
      <c r="E59" s="3" t="s">
        <v>5</v>
      </c>
      <c r="F59" s="3" t="s">
        <v>5</v>
      </c>
      <c r="G59" s="3">
        <v>83</v>
      </c>
      <c r="H59" s="55">
        <v>83</v>
      </c>
      <c r="I59" s="24"/>
      <c r="J59" s="24"/>
      <c r="K59" s="24"/>
      <c r="L59" s="24"/>
      <c r="O59" s="13"/>
      <c r="P59" s="13"/>
      <c r="Q59" s="13"/>
      <c r="R59" s="13"/>
      <c r="S59" s="13"/>
    </row>
    <row r="60" spans="1:19" s="12" customFormat="1" x14ac:dyDescent="0.25">
      <c r="A60" s="43">
        <v>28</v>
      </c>
      <c r="B60" s="5" t="s">
        <v>3</v>
      </c>
      <c r="C60" s="6">
        <v>109</v>
      </c>
      <c r="D60" s="2">
        <v>19.2</v>
      </c>
      <c r="E60" s="3" t="s">
        <v>5</v>
      </c>
      <c r="F60" s="3" t="s">
        <v>5</v>
      </c>
      <c r="G60" s="3">
        <v>83</v>
      </c>
      <c r="H60" s="55">
        <v>83</v>
      </c>
      <c r="I60" s="24"/>
      <c r="J60" s="24"/>
      <c r="K60" s="24"/>
      <c r="L60" s="24"/>
      <c r="O60" s="13"/>
      <c r="P60" s="13"/>
      <c r="Q60" s="13"/>
      <c r="R60" s="13"/>
      <c r="S60" s="13"/>
    </row>
    <row r="61" spans="1:19" s="12" customFormat="1" ht="15.75" thickBot="1" x14ac:dyDescent="0.3">
      <c r="A61" s="45" t="s">
        <v>8</v>
      </c>
      <c r="B61" s="46"/>
      <c r="C61" s="47">
        <f>SUM(C57:C60)</f>
        <v>302</v>
      </c>
      <c r="D61" s="47">
        <f>SUM(D57:D60)</f>
        <v>47</v>
      </c>
      <c r="E61" s="46"/>
      <c r="F61" s="48"/>
      <c r="G61" s="46"/>
      <c r="H61" s="50"/>
      <c r="O61" s="13"/>
      <c r="P61" s="13"/>
      <c r="Q61" s="13"/>
      <c r="R61" s="13"/>
      <c r="S61" s="13"/>
    </row>
    <row r="62" spans="1:19" s="12" customFormat="1" x14ac:dyDescent="0.25">
      <c r="F62" s="9"/>
      <c r="O62" s="13"/>
      <c r="P62" s="13"/>
      <c r="Q62" s="13"/>
      <c r="R62" s="13"/>
      <c r="S62" s="13"/>
    </row>
    <row r="63" spans="1:19" s="12" customFormat="1" x14ac:dyDescent="0.25">
      <c r="A63" s="35" t="s">
        <v>43</v>
      </c>
      <c r="F63" s="9"/>
      <c r="O63" s="13"/>
      <c r="P63" s="13"/>
      <c r="Q63" s="13"/>
      <c r="R63" s="13"/>
      <c r="S63" s="13"/>
    </row>
    <row r="64" spans="1:19" s="12" customFormat="1" x14ac:dyDescent="0.25">
      <c r="F64" s="9"/>
      <c r="O64" s="13"/>
      <c r="P64" s="13"/>
      <c r="Q64" s="13"/>
      <c r="R64" s="13"/>
      <c r="S64" s="13"/>
    </row>
    <row r="65" spans="6:19" s="12" customFormat="1" x14ac:dyDescent="0.25">
      <c r="F65" s="9"/>
      <c r="O65" s="13"/>
      <c r="P65" s="13"/>
      <c r="Q65" s="13"/>
      <c r="R65" s="13"/>
      <c r="S65" s="13"/>
    </row>
    <row r="66" spans="6:19" s="12" customFormat="1" x14ac:dyDescent="0.25">
      <c r="F66" s="9"/>
      <c r="O66" s="13"/>
      <c r="P66" s="13"/>
      <c r="Q66" s="13"/>
      <c r="R66" s="13"/>
      <c r="S66" s="13"/>
    </row>
    <row r="67" spans="6:19" s="12" customFormat="1" x14ac:dyDescent="0.25">
      <c r="O67" s="13"/>
      <c r="P67" s="13"/>
      <c r="Q67" s="13"/>
      <c r="R67" s="13"/>
      <c r="S67" s="13"/>
    </row>
    <row r="68" spans="6:19" s="12" customFormat="1" x14ac:dyDescent="0.25">
      <c r="O68" s="13"/>
      <c r="P68" s="13"/>
      <c r="Q68" s="13"/>
      <c r="R68" s="13"/>
      <c r="S68" s="13"/>
    </row>
    <row r="69" spans="6:19" s="12" customFormat="1" x14ac:dyDescent="0.25">
      <c r="O69" s="13"/>
      <c r="P69" s="13"/>
      <c r="Q69" s="13"/>
      <c r="R69" s="13"/>
      <c r="S69" s="13"/>
    </row>
    <row r="70" spans="6:19" x14ac:dyDescent="0.25">
      <c r="F70" s="12"/>
    </row>
  </sheetData>
  <mergeCells count="15">
    <mergeCell ref="R5:S5"/>
    <mergeCell ref="A4:K4"/>
    <mergeCell ref="O5:O6"/>
    <mergeCell ref="M4:S4"/>
    <mergeCell ref="A5:A6"/>
    <mergeCell ref="B5:B6"/>
    <mergeCell ref="E5:E6"/>
    <mergeCell ref="F5:F6"/>
    <mergeCell ref="G5:G6"/>
    <mergeCell ref="Q5:Q6"/>
    <mergeCell ref="J5:K5"/>
    <mergeCell ref="M5:N5"/>
    <mergeCell ref="I5:I6"/>
    <mergeCell ref="C5:C6"/>
    <mergeCell ref="D5:D6"/>
  </mergeCells>
  <pageMargins left="0.7" right="0.7" top="0.75" bottom="0.75" header="0.3" footer="0.3"/>
  <pageSetup paperSize="3"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U. S. Forest Service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Zimlinghaus, Kevin -FS</dc:creator>
  <cp:lastModifiedBy>Marin Chambers</cp:lastModifiedBy>
  <cp:lastPrinted>2018-08-31T13:23:29Z</cp:lastPrinted>
  <dcterms:created xsi:type="dcterms:W3CDTF">2018-08-30T13:49:44Z</dcterms:created>
  <dcterms:modified xsi:type="dcterms:W3CDTF">2018-10-17T20:40:44Z</dcterms:modified>
</cp:coreProperties>
</file>